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cret\Customer Services\"/>
    </mc:Choice>
  </mc:AlternateContent>
  <xr:revisionPtr revIDLastSave="0" documentId="8_{34628D79-92CD-46D7-AC2E-4816D78D69F3}" xr6:coauthVersionLast="45" xr6:coauthVersionMax="45" xr10:uidLastSave="{00000000-0000-0000-0000-000000000000}"/>
  <bookViews>
    <workbookView xWindow="-110" yWindow="-110" windowWidth="19420" windowHeight="10420" xr2:uid="{B2FE8688-6A7B-438B-834B-273EE71B0570}"/>
  </bookViews>
  <sheets>
    <sheet name="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F30" i="1"/>
  <c r="E30" i="1"/>
  <c r="D30" i="1"/>
  <c r="H30" i="1" s="1"/>
  <c r="C30" i="1"/>
  <c r="F29" i="1"/>
  <c r="E29" i="1"/>
  <c r="D29" i="1"/>
  <c r="C29" i="1"/>
  <c r="F28" i="1"/>
  <c r="E28" i="1"/>
  <c r="D28" i="1"/>
  <c r="C28" i="1"/>
  <c r="F27" i="1"/>
  <c r="E27" i="1"/>
  <c r="D27" i="1"/>
  <c r="H27" i="1" s="1"/>
  <c r="C27" i="1"/>
  <c r="F26" i="1"/>
  <c r="E26" i="1"/>
  <c r="D26" i="1"/>
  <c r="H26" i="1" s="1"/>
  <c r="C26" i="1"/>
  <c r="F25" i="1"/>
  <c r="E25" i="1"/>
  <c r="D25" i="1"/>
  <c r="C25" i="1"/>
  <c r="F24" i="1"/>
  <c r="E24" i="1"/>
  <c r="D24" i="1"/>
  <c r="C24" i="1"/>
  <c r="F23" i="1"/>
  <c r="E23" i="1"/>
  <c r="D23" i="1"/>
  <c r="H23" i="1" s="1"/>
  <c r="C23" i="1"/>
  <c r="F22" i="1"/>
  <c r="E22" i="1"/>
  <c r="D22" i="1"/>
  <c r="H22" i="1" s="1"/>
  <c r="C22" i="1"/>
  <c r="F21" i="1"/>
  <c r="E21" i="1"/>
  <c r="D21" i="1"/>
  <c r="C21" i="1"/>
  <c r="F20" i="1"/>
  <c r="E20" i="1"/>
  <c r="D20" i="1"/>
  <c r="H20" i="1" s="1"/>
  <c r="C20" i="1"/>
  <c r="F19" i="1"/>
  <c r="E19" i="1"/>
  <c r="D19" i="1"/>
  <c r="H19" i="1" s="1"/>
  <c r="C19" i="1"/>
  <c r="F18" i="1"/>
  <c r="E18" i="1"/>
  <c r="D18" i="1"/>
  <c r="H18" i="1" s="1"/>
  <c r="C18" i="1"/>
  <c r="F17" i="1"/>
  <c r="E17" i="1"/>
  <c r="D17" i="1"/>
  <c r="H17" i="1" s="1"/>
  <c r="C17" i="1"/>
  <c r="F16" i="1"/>
  <c r="E16" i="1"/>
  <c r="D16" i="1"/>
  <c r="H16" i="1" s="1"/>
  <c r="C16" i="1"/>
  <c r="F15" i="1"/>
  <c r="E15" i="1"/>
  <c r="D15" i="1"/>
  <c r="H15" i="1" s="1"/>
  <c r="C15" i="1"/>
  <c r="H31" i="1"/>
  <c r="H29" i="1"/>
  <c r="H28" i="1"/>
  <c r="H25" i="1"/>
  <c r="H24" i="1"/>
  <c r="H21" i="1"/>
  <c r="F14" i="1"/>
  <c r="E14" i="1"/>
  <c r="D14" i="1"/>
  <c r="H14" i="1" s="1"/>
  <c r="C14" i="1"/>
  <c r="E32" i="1" l="1"/>
  <c r="F32" i="1"/>
  <c r="H32" i="1"/>
  <c r="H33" i="1" l="1"/>
  <c r="H34" i="1" s="1"/>
</calcChain>
</file>

<file path=xl/sharedStrings.xml><?xml version="1.0" encoding="utf-8"?>
<sst xmlns="http://schemas.openxmlformats.org/spreadsheetml/2006/main" count="70" uniqueCount="66">
  <si>
    <t>ĐƠN ĐẶT HÀNG/ Order Form</t>
  </si>
  <si>
    <t>SKU No.</t>
  </si>
  <si>
    <t>BV</t>
  </si>
  <si>
    <t>CV</t>
  </si>
  <si>
    <t>Mã số Nhà phân phối/ Agent ID:</t>
  </si>
  <si>
    <t>Tên Nhà phân phối/ Agent name:</t>
  </si>
  <si>
    <t>No.</t>
  </si>
  <si>
    <t>Product Name</t>
  </si>
  <si>
    <t>Unit Price</t>
  </si>
  <si>
    <t>Qty</t>
  </si>
  <si>
    <t>Amount</t>
  </si>
  <si>
    <t>Stt.</t>
  </si>
  <si>
    <t>Mã sản phẩm</t>
  </si>
  <si>
    <t>Tên sản phẩm</t>
  </si>
  <si>
    <t>Đơn giá</t>
  </si>
  <si>
    <t>SL</t>
  </si>
  <si>
    <t>Thành tiền</t>
  </si>
  <si>
    <t>Điểm Doanh Số (BV)</t>
  </si>
  <si>
    <t>Điểm
Hoa Hồng (CV)</t>
  </si>
  <si>
    <t>cho Nhà Phân Phối</t>
  </si>
  <si>
    <t>10200700</t>
  </si>
  <si>
    <t>SEACRET BALANCING FACIAL SERUM</t>
  </si>
  <si>
    <t>10202200</t>
  </si>
  <si>
    <t>SEACRET BB CREAM</t>
  </si>
  <si>
    <t>10300807</t>
  </si>
  <si>
    <t>SEACRET BODY BUTTER OCEAN MIST</t>
  </si>
  <si>
    <t>10300607</t>
  </si>
  <si>
    <t>SEACRET BODY LOTION OCEAN MIST</t>
  </si>
  <si>
    <t>10201200</t>
  </si>
  <si>
    <t>SEACRET ESSENTIAL MOISTURE FACE CREAM NORMAL TO COMBINATION SKIN OIL-FREE</t>
  </si>
  <si>
    <t>10200300</t>
  </si>
  <si>
    <t>SEACRET FACIAL CLEANSING MILK</t>
  </si>
  <si>
    <t>SEACRET MINERAL-RICH MAGNETIC MUD MASK</t>
  </si>
  <si>
    <t>13400500</t>
  </si>
  <si>
    <t>SEACRET MEN LIQUID FACE WASH</t>
  </si>
  <si>
    <t>10200800</t>
  </si>
  <si>
    <t>SEACRET MINERAL-RICH CLARIFYING MUD MASK</t>
  </si>
  <si>
    <t>10201000</t>
  </si>
  <si>
    <t>SEACRET MINERAL RICH REFINING TONER</t>
  </si>
  <si>
    <t>11200300</t>
  </si>
  <si>
    <t>SEACRET AGE DEFYING REFRESH VITAMIN-RICH MOISTURIZER</t>
  </si>
  <si>
    <t>11200400</t>
  </si>
  <si>
    <t>SEACRET AGE DEFYING REGAIN EYE CREAM</t>
  </si>
  <si>
    <t>11200600</t>
  </si>
  <si>
    <t>SEACRET AGE DEFYING REHYDRATE VITAMIN-RICH NIGHT CREAM</t>
  </si>
  <si>
    <t>11200100</t>
  </si>
  <si>
    <t>SEACRET AGE DEFYING RESTORE FACE SERUM</t>
  </si>
  <si>
    <t>11200500</t>
  </si>
  <si>
    <t>SEACRET AGE DEFYING REVIVE EYE SERUM</t>
  </si>
  <si>
    <t>10300707</t>
  </si>
  <si>
    <t>SEACRET SALT&amp;OIL SCRUB OCEAN MIST</t>
  </si>
  <si>
    <t>10300507</t>
  </si>
  <si>
    <t>SEACRET SALT SCRUB OCEAN MIST</t>
  </si>
  <si>
    <t>VN172000</t>
  </si>
  <si>
    <t>VN171000</t>
  </si>
  <si>
    <t>VN173000</t>
  </si>
  <si>
    <t>VN174000</t>
  </si>
  <si>
    <t>Gia ban</t>
  </si>
  <si>
    <t>BỘ SẢN PHẨM KHAI TRƯƠNG 2 (FOUNDER PACK 2)</t>
  </si>
  <si>
    <t>BỘ SẢN PHẨM KHAI TRƯƠNG 1 (FOUNDER PACK 1)</t>
  </si>
  <si>
    <t>BỘ SẢN PHẨM CƠ BẢN (BASIC PRODUCT PACK)</t>
  </si>
  <si>
    <t>BỘ SẢN PHẨM NÂNG CAO (ADVANCED PRODUCT PACK)</t>
  </si>
  <si>
    <t>Phí vận chuyển/ Shipping fees:</t>
  </si>
  <si>
    <t>Tổng cộng tiền thanh toán/ Total Payment:</t>
  </si>
  <si>
    <t>Tiền thanh toán, BV, CV / Payment amount , BV, CV:</t>
  </si>
  <si>
    <t>10255200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</si>
</sst>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7" fillId="2" borderId="4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0" fontId="9" fillId="4" borderId="1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163101</xdr:colOff>
      <xdr:row>1</xdr:row>
      <xdr:rowOff>54633</xdr:rowOff>
    </xdr:from>
    <xdr:to>
      <xdr:col>2</xdr:col>
      <xdr:colOff>705578</xdr:colOff>
      <xdr:row>3</xdr:row>
      <xdr:rowOff>103802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A5712-0B68-4D5E-9C8D-64EA248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01" y="233927"/>
          <a:ext cx="1946948" cy="407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999431</xdr:colOff>
      <xdr:row>0</xdr:row>
      <xdr:rowOff>28264</xdr:rowOff>
    </xdr:from>
    <xdr:to>
      <xdr:col>8</xdr:col>
      <xdr:colOff>0</xdr:colOff>
      <xdr:row>4</xdr:row>
      <xdr:rowOff>163383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3A9A58-CEDB-42B9-ADB8-C7D2A3E28031}"/>
            </a:ext>
          </a:extLst>
        </xdr:cNvPr>
        <xdr:cNvSpPr txBox="1"/>
      </xdr:nvSpPr>
      <xdr:spPr>
        <a:xfrm>
          <a:off x="2261960" y="28264"/>
          <a:ext cx="4190223" cy="852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Công ty TNHH Seacret</a:t>
          </a:r>
        </a:p>
        <a:p>
          <a:r>
            <a:rPr lang="vi-VN" sz="1000">
              <a:latin typeface="Arial" panose="020B0604020202020204" pitchFamily="34" charset="0"/>
              <a:cs typeface="Arial" panose="020B0604020202020204" pitchFamily="34" charset="0"/>
            </a:rPr>
            <a:t>Phòng 21, Lầu 23, Tòa nhà A&amp;B, 76A Lê Lai, Phường Bến Thành, Quận 1, Tp. Hồ Chí Minh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Điện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thoại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Phòng Dịch vụ Nhà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phân phối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: (028) 73007566</a:t>
          </a:r>
        </a:p>
        <a:p>
          <a:r>
            <a:rPr lang="vi-VN" sz="1000">
              <a:latin typeface="Arial" panose="020B0604020202020204" pitchFamily="34" charset="0"/>
              <a:cs typeface="Arial" panose="020B0604020202020204" pitchFamily="34" charset="0"/>
            </a:rPr>
            <a:t>Địa chỉ đặt hàng qua email: </a:t>
          </a:r>
          <a:r>
            <a:rPr lang="vi-VN" sz="1000" u="sng">
              <a:latin typeface="Arial" panose="020B0604020202020204" pitchFamily="34" charset="0"/>
              <a:cs typeface="Arial" panose="020B0604020202020204" pitchFamily="34" charset="0"/>
            </a:rPr>
            <a:t>dathang@seacretdirect.com</a:t>
          </a:r>
          <a:endParaRPr lang="en-US" sz="10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769F-EBB4-4BED-BDAB-FAB93DBC2680}">
  <dimension ref="A2:H36"/>
  <sheetViews>
    <sheetView showGridLines="0" tabSelected="1" zoomScale="78" zoomScaleNormal="85" workbookViewId="0">
      <selection activeCell="B30" sqref="B30"/>
    </sheetView>
  </sheetViews>
  <sheetFormatPr defaultRowHeight="14" x14ac:dyDescent="0.35"/>
  <cols>
    <col min="1" max="1" width="5" style="1" customWidth="1"/>
    <col min="2" max="2" width="15.08984375" style="1" customWidth="1"/>
    <col min="3" max="3" width="44.54296875" style="1" customWidth="1"/>
    <col min="4" max="4" width="13.54296875" style="1" customWidth="1"/>
    <col min="5" max="6" width="7.453125" style="1" customWidth="1"/>
    <col min="7" max="7" width="6.08984375" style="1" customWidth="1"/>
    <col min="8" max="8" width="15.81640625" style="1" customWidth="1"/>
    <col min="9" max="16384" width="8.7265625" style="1"/>
  </cols>
  <sheetData>
    <row r="2" spans="1:8" x14ac:dyDescent="0.35">
      <c r="D2" s="2"/>
    </row>
    <row r="3" spans="1:8" x14ac:dyDescent="0.35">
      <c r="D3" s="3"/>
    </row>
    <row r="4" spans="1:8" x14ac:dyDescent="0.35">
      <c r="D4" s="3"/>
    </row>
    <row r="5" spans="1:8" x14ac:dyDescent="0.35">
      <c r="D5" s="3"/>
    </row>
    <row r="6" spans="1:8" ht="10" hidden="1" customHeight="1" x14ac:dyDescent="0.35"/>
    <row r="7" spans="1:8" ht="20" x14ac:dyDescent="0.35">
      <c r="A7" s="4" t="s">
        <v>0</v>
      </c>
      <c r="B7" s="4"/>
      <c r="C7" s="4"/>
      <c r="D7" s="4"/>
      <c r="E7" s="4"/>
      <c r="F7" s="4"/>
      <c r="G7" s="4"/>
      <c r="H7" s="4"/>
    </row>
    <row r="8" spans="1:8" ht="9.5" customHeight="1" x14ac:dyDescent="0.35"/>
    <row r="9" spans="1:8" ht="24.5" customHeight="1" x14ac:dyDescent="0.35">
      <c r="A9" s="1" t="s">
        <v>4</v>
      </c>
      <c r="D9" s="26"/>
      <c r="E9" s="27"/>
      <c r="F9" s="27"/>
      <c r="G9" s="27"/>
      <c r="H9" s="28"/>
    </row>
    <row r="10" spans="1:8" ht="26.5" customHeight="1" x14ac:dyDescent="0.35">
      <c r="A10" s="1" t="s">
        <v>5</v>
      </c>
      <c r="D10" s="26"/>
      <c r="E10" s="27"/>
      <c r="F10" s="27"/>
      <c r="G10" s="27"/>
      <c r="H10" s="28"/>
    </row>
    <row r="12" spans="1:8" s="5" customFormat="1" x14ac:dyDescent="0.35">
      <c r="A12" s="12" t="s">
        <v>11</v>
      </c>
      <c r="B12" s="12" t="s">
        <v>12</v>
      </c>
      <c r="C12" s="12" t="s">
        <v>13</v>
      </c>
      <c r="D12" s="12" t="s">
        <v>14</v>
      </c>
      <c r="E12" s="12" t="s">
        <v>2</v>
      </c>
      <c r="F12" s="12" t="s">
        <v>3</v>
      </c>
      <c r="G12" s="12" t="s">
        <v>15</v>
      </c>
      <c r="H12" s="12" t="s">
        <v>16</v>
      </c>
    </row>
    <row r="13" spans="1:8" s="6" customFormat="1" ht="12" x14ac:dyDescent="0.35">
      <c r="A13" s="13" t="s">
        <v>6</v>
      </c>
      <c r="B13" s="13" t="s">
        <v>1</v>
      </c>
      <c r="C13" s="13" t="s">
        <v>7</v>
      </c>
      <c r="D13" s="13" t="s">
        <v>8</v>
      </c>
      <c r="E13" s="13" t="s">
        <v>2</v>
      </c>
      <c r="F13" s="13" t="s">
        <v>3</v>
      </c>
      <c r="G13" s="13" t="s">
        <v>9</v>
      </c>
      <c r="H13" s="13" t="s">
        <v>10</v>
      </c>
    </row>
    <row r="14" spans="1:8" ht="26.5" customHeight="1" x14ac:dyDescent="0.35">
      <c r="A14" s="21">
        <v>1</v>
      </c>
      <c r="B14" s="29"/>
      <c r="C14" s="23">
        <f>IFERROR(VLOOKUP($B14,data!$A:$E,2,0),0)</f>
        <v>0</v>
      </c>
      <c r="D14" s="22">
        <f>IFERROR(VLOOKUP($B14,data!$A:$E,3,0),0)</f>
        <v>0</v>
      </c>
      <c r="E14" s="22">
        <f>IFERROR(VLOOKUP($B14,data!$A:$E,4,0),0)</f>
        <v>0</v>
      </c>
      <c r="F14" s="22">
        <f>IFERROR(VLOOKUP($B14,data!$A:$E,5,0),0)</f>
        <v>0</v>
      </c>
      <c r="G14" s="30"/>
      <c r="H14" s="22">
        <f>G14*D14</f>
        <v>0</v>
      </c>
    </row>
    <row r="15" spans="1:8" ht="26.5" customHeight="1" x14ac:dyDescent="0.35">
      <c r="A15" s="21">
        <v>2</v>
      </c>
      <c r="B15" s="29"/>
      <c r="C15" s="23">
        <f>IFERROR(VLOOKUP($B15,data!$A:$E,2,0),0)</f>
        <v>0</v>
      </c>
      <c r="D15" s="22">
        <f>IFERROR(VLOOKUP($B15,data!$A:$E,3,0),0)</f>
        <v>0</v>
      </c>
      <c r="E15" s="22">
        <f>IFERROR(VLOOKUP($B15,data!$A:$E,4,0),0)</f>
        <v>0</v>
      </c>
      <c r="F15" s="22">
        <f>IFERROR(VLOOKUP($B15,data!$A:$E,5,0),0)</f>
        <v>0</v>
      </c>
      <c r="G15" s="30"/>
      <c r="H15" s="22">
        <f t="shared" ref="H15:H31" si="0">G15*D15</f>
        <v>0</v>
      </c>
    </row>
    <row r="16" spans="1:8" ht="26.5" customHeight="1" x14ac:dyDescent="0.35">
      <c r="A16" s="21">
        <v>3</v>
      </c>
      <c r="B16" s="29"/>
      <c r="C16" s="23">
        <f>IFERROR(VLOOKUP($B16,data!$A:$E,2,0),0)</f>
        <v>0</v>
      </c>
      <c r="D16" s="22">
        <f>IFERROR(VLOOKUP($B16,data!$A:$E,3,0),0)</f>
        <v>0</v>
      </c>
      <c r="E16" s="22">
        <f>IFERROR(VLOOKUP($B16,data!$A:$E,4,0),0)</f>
        <v>0</v>
      </c>
      <c r="F16" s="22">
        <f>IFERROR(VLOOKUP($B16,data!$A:$E,5,0),0)</f>
        <v>0</v>
      </c>
      <c r="G16" s="30"/>
      <c r="H16" s="22">
        <f t="shared" si="0"/>
        <v>0</v>
      </c>
    </row>
    <row r="17" spans="1:8" ht="26.5" customHeight="1" x14ac:dyDescent="0.35">
      <c r="A17" s="21">
        <v>4</v>
      </c>
      <c r="B17" s="29"/>
      <c r="C17" s="23">
        <f>IFERROR(VLOOKUP($B17,data!$A:$E,2,0),0)</f>
        <v>0</v>
      </c>
      <c r="D17" s="22">
        <f>IFERROR(VLOOKUP($B17,data!$A:$E,3,0),0)</f>
        <v>0</v>
      </c>
      <c r="E17" s="22">
        <f>IFERROR(VLOOKUP($B17,data!$A:$E,4,0),0)</f>
        <v>0</v>
      </c>
      <c r="F17" s="22">
        <f>IFERROR(VLOOKUP($B17,data!$A:$E,5,0),0)</f>
        <v>0</v>
      </c>
      <c r="G17" s="30"/>
      <c r="H17" s="22">
        <f t="shared" si="0"/>
        <v>0</v>
      </c>
    </row>
    <row r="18" spans="1:8" ht="26.5" customHeight="1" x14ac:dyDescent="0.35">
      <c r="A18" s="21">
        <v>5</v>
      </c>
      <c r="B18" s="29"/>
      <c r="C18" s="23">
        <f>IFERROR(VLOOKUP($B18,data!$A:$E,2,0),0)</f>
        <v>0</v>
      </c>
      <c r="D18" s="22">
        <f>IFERROR(VLOOKUP($B18,data!$A:$E,3,0),0)</f>
        <v>0</v>
      </c>
      <c r="E18" s="22">
        <f>IFERROR(VLOOKUP($B18,data!$A:$E,4,0),0)</f>
        <v>0</v>
      </c>
      <c r="F18" s="22">
        <f>IFERROR(VLOOKUP($B18,data!$A:$E,5,0),0)</f>
        <v>0</v>
      </c>
      <c r="G18" s="30"/>
      <c r="H18" s="22">
        <f t="shared" si="0"/>
        <v>0</v>
      </c>
    </row>
    <row r="19" spans="1:8" ht="26.5" customHeight="1" x14ac:dyDescent="0.35">
      <c r="A19" s="21">
        <v>6</v>
      </c>
      <c r="B19" s="29"/>
      <c r="C19" s="23">
        <f>IFERROR(VLOOKUP($B19,data!$A:$E,2,0),0)</f>
        <v>0</v>
      </c>
      <c r="D19" s="22">
        <f>IFERROR(VLOOKUP($B19,data!$A:$E,3,0),0)</f>
        <v>0</v>
      </c>
      <c r="E19" s="22">
        <f>IFERROR(VLOOKUP($B19,data!$A:$E,4,0),0)</f>
        <v>0</v>
      </c>
      <c r="F19" s="22">
        <f>IFERROR(VLOOKUP($B19,data!$A:$E,5,0),0)</f>
        <v>0</v>
      </c>
      <c r="G19" s="30"/>
      <c r="H19" s="22">
        <f t="shared" si="0"/>
        <v>0</v>
      </c>
    </row>
    <row r="20" spans="1:8" ht="26.5" customHeight="1" x14ac:dyDescent="0.35">
      <c r="A20" s="21">
        <v>7</v>
      </c>
      <c r="B20" s="29"/>
      <c r="C20" s="23">
        <f>IFERROR(VLOOKUP($B20,data!$A:$E,2,0),0)</f>
        <v>0</v>
      </c>
      <c r="D20" s="22">
        <f>IFERROR(VLOOKUP($B20,data!$A:$E,3,0),0)</f>
        <v>0</v>
      </c>
      <c r="E20" s="22">
        <f>IFERROR(VLOOKUP($B20,data!$A:$E,4,0),0)</f>
        <v>0</v>
      </c>
      <c r="F20" s="22">
        <f>IFERROR(VLOOKUP($B20,data!$A:$E,5,0),0)</f>
        <v>0</v>
      </c>
      <c r="G20" s="30"/>
      <c r="H20" s="22">
        <f t="shared" si="0"/>
        <v>0</v>
      </c>
    </row>
    <row r="21" spans="1:8" ht="26.5" customHeight="1" x14ac:dyDescent="0.35">
      <c r="A21" s="21">
        <v>8</v>
      </c>
      <c r="B21" s="29"/>
      <c r="C21" s="23">
        <f>IFERROR(VLOOKUP($B21,data!$A:$E,2,0),0)</f>
        <v>0</v>
      </c>
      <c r="D21" s="22">
        <f>IFERROR(VLOOKUP($B21,data!$A:$E,3,0),0)</f>
        <v>0</v>
      </c>
      <c r="E21" s="22">
        <f>IFERROR(VLOOKUP($B21,data!$A:$E,4,0),0)</f>
        <v>0</v>
      </c>
      <c r="F21" s="22">
        <f>IFERROR(VLOOKUP($B21,data!$A:$E,5,0),0)</f>
        <v>0</v>
      </c>
      <c r="G21" s="30"/>
      <c r="H21" s="22">
        <f t="shared" si="0"/>
        <v>0</v>
      </c>
    </row>
    <row r="22" spans="1:8" ht="26.5" customHeight="1" x14ac:dyDescent="0.35">
      <c r="A22" s="21">
        <v>9</v>
      </c>
      <c r="B22" s="29"/>
      <c r="C22" s="23">
        <f>IFERROR(VLOOKUP($B22,data!$A:$E,2,0),0)</f>
        <v>0</v>
      </c>
      <c r="D22" s="22">
        <f>IFERROR(VLOOKUP($B22,data!$A:$E,3,0),0)</f>
        <v>0</v>
      </c>
      <c r="E22" s="22">
        <f>IFERROR(VLOOKUP($B22,data!$A:$E,4,0),0)</f>
        <v>0</v>
      </c>
      <c r="F22" s="22">
        <f>IFERROR(VLOOKUP($B22,data!$A:$E,5,0),0)</f>
        <v>0</v>
      </c>
      <c r="G22" s="30"/>
      <c r="H22" s="22">
        <f t="shared" si="0"/>
        <v>0</v>
      </c>
    </row>
    <row r="23" spans="1:8" ht="26.5" customHeight="1" x14ac:dyDescent="0.35">
      <c r="A23" s="21">
        <v>10</v>
      </c>
      <c r="B23" s="29"/>
      <c r="C23" s="23">
        <f>IFERROR(VLOOKUP($B23,data!$A:$E,2,0),0)</f>
        <v>0</v>
      </c>
      <c r="D23" s="22">
        <f>IFERROR(VLOOKUP($B23,data!$A:$E,3,0),0)</f>
        <v>0</v>
      </c>
      <c r="E23" s="22">
        <f>IFERROR(VLOOKUP($B23,data!$A:$E,4,0),0)</f>
        <v>0</v>
      </c>
      <c r="F23" s="22">
        <f>IFERROR(VLOOKUP($B23,data!$A:$E,5,0),0)</f>
        <v>0</v>
      </c>
      <c r="G23" s="30"/>
      <c r="H23" s="22">
        <f t="shared" si="0"/>
        <v>0</v>
      </c>
    </row>
    <row r="24" spans="1:8" ht="26.5" customHeight="1" x14ac:dyDescent="0.35">
      <c r="A24" s="21">
        <v>11</v>
      </c>
      <c r="B24" s="29"/>
      <c r="C24" s="23">
        <f>IFERROR(VLOOKUP($B24,data!$A:$E,2,0),0)</f>
        <v>0</v>
      </c>
      <c r="D24" s="22">
        <f>IFERROR(VLOOKUP($B24,data!$A:$E,3,0),0)</f>
        <v>0</v>
      </c>
      <c r="E24" s="22">
        <f>IFERROR(VLOOKUP($B24,data!$A:$E,4,0),0)</f>
        <v>0</v>
      </c>
      <c r="F24" s="22">
        <f>IFERROR(VLOOKUP($B24,data!$A:$E,5,0),0)</f>
        <v>0</v>
      </c>
      <c r="G24" s="30"/>
      <c r="H24" s="22">
        <f t="shared" si="0"/>
        <v>0</v>
      </c>
    </row>
    <row r="25" spans="1:8" ht="26.5" customHeight="1" x14ac:dyDescent="0.35">
      <c r="A25" s="21">
        <v>12</v>
      </c>
      <c r="B25" s="29"/>
      <c r="C25" s="23">
        <f>IFERROR(VLOOKUP($B25,data!$A:$E,2,0),0)</f>
        <v>0</v>
      </c>
      <c r="D25" s="22">
        <f>IFERROR(VLOOKUP($B25,data!$A:$E,3,0),0)</f>
        <v>0</v>
      </c>
      <c r="E25" s="22">
        <f>IFERROR(VLOOKUP($B25,data!$A:$E,4,0),0)</f>
        <v>0</v>
      </c>
      <c r="F25" s="22">
        <f>IFERROR(VLOOKUP($B25,data!$A:$E,5,0),0)</f>
        <v>0</v>
      </c>
      <c r="G25" s="30"/>
      <c r="H25" s="22">
        <f t="shared" si="0"/>
        <v>0</v>
      </c>
    </row>
    <row r="26" spans="1:8" ht="26.5" customHeight="1" x14ac:dyDescent="0.35">
      <c r="A26" s="21">
        <v>13</v>
      </c>
      <c r="B26" s="29"/>
      <c r="C26" s="23">
        <f>IFERROR(VLOOKUP($B26,data!$A:$E,2,0),0)</f>
        <v>0</v>
      </c>
      <c r="D26" s="22">
        <f>IFERROR(VLOOKUP($B26,data!$A:$E,3,0),0)</f>
        <v>0</v>
      </c>
      <c r="E26" s="22">
        <f>IFERROR(VLOOKUP($B26,data!$A:$E,4,0),0)</f>
        <v>0</v>
      </c>
      <c r="F26" s="22">
        <f>IFERROR(VLOOKUP($B26,data!$A:$E,5,0),0)</f>
        <v>0</v>
      </c>
      <c r="G26" s="30"/>
      <c r="H26" s="22">
        <f t="shared" si="0"/>
        <v>0</v>
      </c>
    </row>
    <row r="27" spans="1:8" ht="26.5" customHeight="1" x14ac:dyDescent="0.35">
      <c r="A27" s="21">
        <v>14</v>
      </c>
      <c r="B27" s="29"/>
      <c r="C27" s="23">
        <f>IFERROR(VLOOKUP($B27,data!$A:$E,2,0),0)</f>
        <v>0</v>
      </c>
      <c r="D27" s="22">
        <f>IFERROR(VLOOKUP($B27,data!$A:$E,3,0),0)</f>
        <v>0</v>
      </c>
      <c r="E27" s="22">
        <f>IFERROR(VLOOKUP($B27,data!$A:$E,4,0),0)</f>
        <v>0</v>
      </c>
      <c r="F27" s="22">
        <f>IFERROR(VLOOKUP($B27,data!$A:$E,5,0),0)</f>
        <v>0</v>
      </c>
      <c r="G27" s="30"/>
      <c r="H27" s="22">
        <f t="shared" si="0"/>
        <v>0</v>
      </c>
    </row>
    <row r="28" spans="1:8" ht="26.5" customHeight="1" x14ac:dyDescent="0.35">
      <c r="A28" s="21">
        <v>15</v>
      </c>
      <c r="B28" s="29"/>
      <c r="C28" s="23">
        <f>IFERROR(VLOOKUP($B28,data!$A:$E,2,0),0)</f>
        <v>0</v>
      </c>
      <c r="D28" s="22">
        <f>IFERROR(VLOOKUP($B28,data!$A:$E,3,0),0)</f>
        <v>0</v>
      </c>
      <c r="E28" s="22">
        <f>IFERROR(VLOOKUP($B28,data!$A:$E,4,0),0)</f>
        <v>0</v>
      </c>
      <c r="F28" s="22">
        <f>IFERROR(VLOOKUP($B28,data!$A:$E,5,0),0)</f>
        <v>0</v>
      </c>
      <c r="G28" s="30"/>
      <c r="H28" s="22">
        <f t="shared" si="0"/>
        <v>0</v>
      </c>
    </row>
    <row r="29" spans="1:8" ht="26.5" customHeight="1" x14ac:dyDescent="0.35">
      <c r="A29" s="21">
        <v>16</v>
      </c>
      <c r="B29" s="29"/>
      <c r="C29" s="23">
        <f>IFERROR(VLOOKUP($B29,data!$A:$E,2,0),0)</f>
        <v>0</v>
      </c>
      <c r="D29" s="22">
        <f>IFERROR(VLOOKUP($B29,data!$A:$E,3,0),0)</f>
        <v>0</v>
      </c>
      <c r="E29" s="22">
        <f>IFERROR(VLOOKUP($B29,data!$A:$E,4,0),0)</f>
        <v>0</v>
      </c>
      <c r="F29" s="22">
        <f>IFERROR(VLOOKUP($B29,data!$A:$E,5,0),0)</f>
        <v>0</v>
      </c>
      <c r="G29" s="30"/>
      <c r="H29" s="22">
        <f t="shared" si="0"/>
        <v>0</v>
      </c>
    </row>
    <row r="30" spans="1:8" ht="26.5" customHeight="1" x14ac:dyDescent="0.35">
      <c r="A30" s="21">
        <v>17</v>
      </c>
      <c r="B30" s="29"/>
      <c r="C30" s="23">
        <f>IFERROR(VLOOKUP($B30,data!$A:$E,2,0),0)</f>
        <v>0</v>
      </c>
      <c r="D30" s="22">
        <f>IFERROR(VLOOKUP($B30,data!$A:$E,3,0),0)</f>
        <v>0</v>
      </c>
      <c r="E30" s="22">
        <f>IFERROR(VLOOKUP($B30,data!$A:$E,4,0),0)</f>
        <v>0</v>
      </c>
      <c r="F30" s="22">
        <f>IFERROR(VLOOKUP($B30,data!$A:$E,5,0),0)</f>
        <v>0</v>
      </c>
      <c r="G30" s="30"/>
      <c r="H30" s="22">
        <f t="shared" si="0"/>
        <v>0</v>
      </c>
    </row>
    <row r="31" spans="1:8" ht="26.5" customHeight="1" thickBot="1" x14ac:dyDescent="0.4">
      <c r="A31" s="21">
        <v>18</v>
      </c>
      <c r="B31" s="29"/>
      <c r="C31" s="23">
        <f>IFERROR(VLOOKUP($B31,data!$A:$E,2,0),0)</f>
        <v>0</v>
      </c>
      <c r="D31" s="22">
        <f>IFERROR(VLOOKUP($B31,data!$A:$E,3,0),0)</f>
        <v>0</v>
      </c>
      <c r="E31" s="22">
        <f>IFERROR(VLOOKUP($B31,data!$A:$E,4,0),0)</f>
        <v>0</v>
      </c>
      <c r="F31" s="22">
        <f>IFERROR(VLOOKUP($B31,data!$A:$E,5,0),0)</f>
        <v>0</v>
      </c>
      <c r="G31" s="30"/>
      <c r="H31" s="22">
        <f t="shared" si="0"/>
        <v>0</v>
      </c>
    </row>
    <row r="32" spans="1:8" s="9" customFormat="1" ht="28.5" customHeight="1" thickBot="1" x14ac:dyDescent="0.4">
      <c r="A32" s="7" t="s">
        <v>64</v>
      </c>
      <c r="B32" s="7"/>
      <c r="C32" s="7"/>
      <c r="D32" s="8"/>
      <c r="E32" s="11">
        <f t="shared" ref="E32:F32" si="1">SUM(E14:E31)</f>
        <v>0</v>
      </c>
      <c r="F32" s="11">
        <f t="shared" si="1"/>
        <v>0</v>
      </c>
      <c r="G32" s="1"/>
      <c r="H32" s="11">
        <f>SUM(H14:H31)</f>
        <v>0</v>
      </c>
    </row>
    <row r="33" spans="1:8" s="9" customFormat="1" ht="28.5" customHeight="1" thickBot="1" x14ac:dyDescent="0.4">
      <c r="A33" s="7" t="s">
        <v>62</v>
      </c>
      <c r="B33" s="7"/>
      <c r="C33" s="7"/>
      <c r="D33" s="8"/>
      <c r="E33" s="8"/>
      <c r="F33" s="8"/>
      <c r="G33" s="8"/>
      <c r="H33" s="11">
        <f>IF(H32&gt;=6000000,0,77000)</f>
        <v>77000</v>
      </c>
    </row>
    <row r="34" spans="1:8" ht="28.5" customHeight="1" thickBot="1" x14ac:dyDescent="0.4">
      <c r="A34" s="7" t="s">
        <v>63</v>
      </c>
      <c r="H34" s="11">
        <f>SUM(H32:H33)</f>
        <v>77000</v>
      </c>
    </row>
    <row r="35" spans="1:8" ht="28.5" customHeight="1" x14ac:dyDescent="0.35"/>
    <row r="36" spans="1:8" ht="22" customHeight="1" x14ac:dyDescent="0.35">
      <c r="D36" s="10"/>
    </row>
  </sheetData>
  <sheetProtection algorithmName="SHA-512" hashValue="aalihovFOhmYtZH1GQBo1tt/TkWpgJag+3nE2v8Jx9aXO1FshW1PnGft+ZT0mtsCcfa4SxCDSnq9rVOy/5YrNw==" saltValue="0fBLnp9vHeytWBdhLlC/kA==" spinCount="100000" sheet="1" objects="1" scenarios="1" selectLockedCells="1"/>
  <mergeCells count="2">
    <mergeCell ref="D9:H9"/>
    <mergeCell ref="D10:H10"/>
  </mergeCells>
  <pageMargins left="0.26" right="0.23" top="0.38" bottom="0.22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328B-02C1-4693-9F56-A6B5AF400854}">
  <dimension ref="A1:E23"/>
  <sheetViews>
    <sheetView workbookViewId="0">
      <selection sqref="A1:XFD1048576"/>
    </sheetView>
  </sheetViews>
  <sheetFormatPr defaultRowHeight="14.5" x14ac:dyDescent="0.35"/>
  <cols>
    <col min="1" max="1" width="9.7265625" customWidth="1"/>
    <col min="2" max="2" width="98.36328125" customWidth="1"/>
    <col min="3" max="3" width="11.6328125" customWidth="1"/>
  </cols>
  <sheetData>
    <row r="1" spans="1:5" x14ac:dyDescent="0.35">
      <c r="A1" s="25" t="s">
        <v>12</v>
      </c>
      <c r="B1" s="25" t="s">
        <v>13</v>
      </c>
      <c r="C1" s="14" t="s">
        <v>57</v>
      </c>
      <c r="D1" s="24" t="s">
        <v>17</v>
      </c>
      <c r="E1" s="24" t="s">
        <v>18</v>
      </c>
    </row>
    <row r="2" spans="1:5" ht="26" x14ac:dyDescent="0.35">
      <c r="A2" s="25"/>
      <c r="B2" s="25"/>
      <c r="C2" s="14" t="s">
        <v>19</v>
      </c>
      <c r="D2" s="24"/>
      <c r="E2" s="24"/>
    </row>
    <row r="3" spans="1:5" x14ac:dyDescent="0.35">
      <c r="A3" s="15" t="s">
        <v>20</v>
      </c>
      <c r="B3" s="16" t="s">
        <v>21</v>
      </c>
      <c r="C3" s="17">
        <v>1408000</v>
      </c>
      <c r="D3" s="17">
        <v>28</v>
      </c>
      <c r="E3" s="17">
        <v>27</v>
      </c>
    </row>
    <row r="4" spans="1:5" x14ac:dyDescent="0.35">
      <c r="A4" s="15" t="s">
        <v>22</v>
      </c>
      <c r="B4" s="16" t="s">
        <v>23</v>
      </c>
      <c r="C4" s="17">
        <v>912000</v>
      </c>
      <c r="D4" s="17">
        <v>16</v>
      </c>
      <c r="E4" s="17">
        <v>16</v>
      </c>
    </row>
    <row r="5" spans="1:5" x14ac:dyDescent="0.35">
      <c r="A5" s="15" t="s">
        <v>24</v>
      </c>
      <c r="B5" s="16" t="s">
        <v>25</v>
      </c>
      <c r="C5" s="17">
        <v>626000</v>
      </c>
      <c r="D5" s="17">
        <v>11</v>
      </c>
      <c r="E5" s="17">
        <v>11</v>
      </c>
    </row>
    <row r="6" spans="1:5" x14ac:dyDescent="0.35">
      <c r="A6" s="15" t="s">
        <v>26</v>
      </c>
      <c r="B6" s="16" t="s">
        <v>27</v>
      </c>
      <c r="C6" s="17">
        <v>344000</v>
      </c>
      <c r="D6" s="17">
        <v>6</v>
      </c>
      <c r="E6" s="17">
        <v>5</v>
      </c>
    </row>
    <row r="7" spans="1:5" x14ac:dyDescent="0.35">
      <c r="A7" s="15" t="s">
        <v>28</v>
      </c>
      <c r="B7" s="16" t="s">
        <v>29</v>
      </c>
      <c r="C7" s="17">
        <v>1096000</v>
      </c>
      <c r="D7" s="17">
        <v>21</v>
      </c>
      <c r="E7" s="17">
        <v>21</v>
      </c>
    </row>
    <row r="8" spans="1:5" x14ac:dyDescent="0.35">
      <c r="A8" s="15" t="s">
        <v>30</v>
      </c>
      <c r="B8" s="16" t="s">
        <v>31</v>
      </c>
      <c r="C8" s="17">
        <v>782000</v>
      </c>
      <c r="D8" s="17">
        <v>15</v>
      </c>
      <c r="E8" s="17">
        <v>15</v>
      </c>
    </row>
    <row r="9" spans="1:5" x14ac:dyDescent="0.35">
      <c r="A9" s="31" t="s">
        <v>65</v>
      </c>
      <c r="B9" s="16" t="s">
        <v>32</v>
      </c>
      <c r="C9" s="17">
        <v>2857000</v>
      </c>
      <c r="D9" s="17">
        <v>69</v>
      </c>
      <c r="E9" s="17">
        <v>57</v>
      </c>
    </row>
    <row r="10" spans="1:5" x14ac:dyDescent="0.35">
      <c r="A10" s="15" t="s">
        <v>33</v>
      </c>
      <c r="B10" s="16" t="s">
        <v>34</v>
      </c>
      <c r="C10" s="17">
        <v>648000</v>
      </c>
      <c r="D10" s="17">
        <v>12</v>
      </c>
      <c r="E10" s="17">
        <v>11</v>
      </c>
    </row>
    <row r="11" spans="1:5" x14ac:dyDescent="0.35">
      <c r="A11" s="15" t="s">
        <v>35</v>
      </c>
      <c r="B11" s="16" t="s">
        <v>36</v>
      </c>
      <c r="C11" s="17">
        <v>1576000</v>
      </c>
      <c r="D11" s="17">
        <v>34</v>
      </c>
      <c r="E11" s="17">
        <v>31</v>
      </c>
    </row>
    <row r="12" spans="1:5" x14ac:dyDescent="0.35">
      <c r="A12" s="15" t="s">
        <v>37</v>
      </c>
      <c r="B12" s="16" t="s">
        <v>38</v>
      </c>
      <c r="C12" s="17">
        <v>626000</v>
      </c>
      <c r="D12" s="17">
        <v>11</v>
      </c>
      <c r="E12" s="17">
        <v>11</v>
      </c>
    </row>
    <row r="13" spans="1:5" x14ac:dyDescent="0.35">
      <c r="A13" s="15" t="s">
        <v>39</v>
      </c>
      <c r="B13" s="16" t="s">
        <v>40</v>
      </c>
      <c r="C13" s="17">
        <v>2816000</v>
      </c>
      <c r="D13" s="17">
        <v>67</v>
      </c>
      <c r="E13" s="17">
        <v>54</v>
      </c>
    </row>
    <row r="14" spans="1:5" x14ac:dyDescent="0.35">
      <c r="A14" s="15" t="s">
        <v>41</v>
      </c>
      <c r="B14" s="16" t="s">
        <v>42</v>
      </c>
      <c r="C14" s="17">
        <v>2431000</v>
      </c>
      <c r="D14" s="17">
        <v>59</v>
      </c>
      <c r="E14" s="17">
        <v>48</v>
      </c>
    </row>
    <row r="15" spans="1:5" x14ac:dyDescent="0.35">
      <c r="A15" s="15" t="s">
        <v>43</v>
      </c>
      <c r="B15" s="16" t="s">
        <v>44</v>
      </c>
      <c r="C15" s="17">
        <v>2715000</v>
      </c>
      <c r="D15" s="17">
        <v>66</v>
      </c>
      <c r="E15" s="17">
        <v>53</v>
      </c>
    </row>
    <row r="16" spans="1:5" x14ac:dyDescent="0.35">
      <c r="A16" s="15" t="s">
        <v>45</v>
      </c>
      <c r="B16" s="16" t="s">
        <v>46</v>
      </c>
      <c r="C16" s="17">
        <v>2796000</v>
      </c>
      <c r="D16" s="17">
        <v>68</v>
      </c>
      <c r="E16" s="17">
        <v>55</v>
      </c>
    </row>
    <row r="17" spans="1:5" x14ac:dyDescent="0.35">
      <c r="A17" s="15" t="s">
        <v>47</v>
      </c>
      <c r="B17" s="16" t="s">
        <v>48</v>
      </c>
      <c r="C17" s="17">
        <v>2796000</v>
      </c>
      <c r="D17" s="17">
        <v>68</v>
      </c>
      <c r="E17" s="17">
        <v>55</v>
      </c>
    </row>
    <row r="18" spans="1:5" x14ac:dyDescent="0.35">
      <c r="A18" s="15" t="s">
        <v>49</v>
      </c>
      <c r="B18" s="16" t="s">
        <v>50</v>
      </c>
      <c r="C18" s="17">
        <v>626000</v>
      </c>
      <c r="D18" s="17">
        <v>11</v>
      </c>
      <c r="E18" s="17">
        <v>11</v>
      </c>
    </row>
    <row r="19" spans="1:5" x14ac:dyDescent="0.35">
      <c r="A19" s="15" t="s">
        <v>51</v>
      </c>
      <c r="B19" s="16" t="s">
        <v>52</v>
      </c>
      <c r="C19" s="17">
        <v>782000</v>
      </c>
      <c r="D19" s="17">
        <v>15</v>
      </c>
      <c r="E19" s="17">
        <v>15</v>
      </c>
    </row>
    <row r="20" spans="1:5" x14ac:dyDescent="0.35">
      <c r="A20" s="18" t="s">
        <v>53</v>
      </c>
      <c r="B20" s="20" t="s">
        <v>58</v>
      </c>
      <c r="C20" s="19">
        <v>48000000</v>
      </c>
      <c r="D20" s="19">
        <v>1000</v>
      </c>
      <c r="E20" s="19">
        <v>1000</v>
      </c>
    </row>
    <row r="21" spans="1:5" x14ac:dyDescent="0.35">
      <c r="A21" s="18" t="s">
        <v>54</v>
      </c>
      <c r="B21" s="20" t="s">
        <v>59</v>
      </c>
      <c r="C21" s="19">
        <v>24000000</v>
      </c>
      <c r="D21" s="19">
        <v>500</v>
      </c>
      <c r="E21" s="19">
        <v>500</v>
      </c>
    </row>
    <row r="22" spans="1:5" x14ac:dyDescent="0.35">
      <c r="A22" s="18" t="s">
        <v>55</v>
      </c>
      <c r="B22" s="20" t="s">
        <v>60</v>
      </c>
      <c r="C22" s="19">
        <v>6000000</v>
      </c>
      <c r="D22" s="19">
        <v>125</v>
      </c>
      <c r="E22" s="19">
        <v>125</v>
      </c>
    </row>
    <row r="23" spans="1:5" x14ac:dyDescent="0.35">
      <c r="A23" s="18" t="s">
        <v>56</v>
      </c>
      <c r="B23" s="20" t="s">
        <v>61</v>
      </c>
      <c r="C23" s="19">
        <v>12000000</v>
      </c>
      <c r="D23" s="19">
        <v>250</v>
      </c>
      <c r="E23" s="19">
        <v>250</v>
      </c>
    </row>
  </sheetData>
  <sheetProtection algorithmName="SHA-512" hashValue="hWc4cOEkmiM9Yu4XKEf5SU/3Ma/0g+glzTco8iNIv0yaYjnkRR32h/o2fNZ1d9UFfQZi54PdOO31NqzUGNFIVA==" saltValue="ba4SeutDNblf2zc3jXAQKg==" spinCount="100000" sheet="1" objects="1" scenarios="1" selectLockedCells="1"/>
  <mergeCells count="4">
    <mergeCell ref="D1:D2"/>
    <mergeCell ref="E1:E2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Nguyen</dc:creator>
  <cp:lastModifiedBy>Son Nguyen</cp:lastModifiedBy>
  <cp:lastPrinted>2019-10-31T10:02:40Z</cp:lastPrinted>
  <dcterms:created xsi:type="dcterms:W3CDTF">2019-10-28T10:07:12Z</dcterms:created>
  <dcterms:modified xsi:type="dcterms:W3CDTF">2020-04-16T03:06:16Z</dcterms:modified>
</cp:coreProperties>
</file>